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256" tabRatio="601" activeTab="0"/>
  </bookViews>
  <sheets>
    <sheet name="msq_prov" sheetId="1" r:id="rId1"/>
  </sheets>
  <definedNames>
    <definedName name="__123Graph_A" hidden="1">'msq_prov'!$N$29:$N$37</definedName>
    <definedName name="__123Graph_ACHART1" hidden="1">'msq_prov'!$N$29:$N$37</definedName>
    <definedName name="__123Graph_ACHART2" hidden="1">'msq_prov'!$K$27:$K$36</definedName>
    <definedName name="__123Graph_LBL_ACHART2" hidden="1">'msq_prov'!$K$27:$K$36</definedName>
    <definedName name="__123Graph_X" hidden="1">'msq_prov'!$M$29:$M$37</definedName>
    <definedName name="__123Graph_XCHART1" hidden="1">'msq_prov'!$M$29:$M$37</definedName>
    <definedName name="__123Graph_XCHART2" hidden="1">'msq_prov'!$J$27:$J$36</definedName>
    <definedName name="_xlnm.Print_Area" localSheetId="0">'msq_prov'!$A$1:$H$44</definedName>
  </definedNames>
  <calcPr fullCalcOnLoad="1"/>
</workbook>
</file>

<file path=xl/sharedStrings.xml><?xml version="1.0" encoding="utf-8"?>
<sst xmlns="http://schemas.openxmlformats.org/spreadsheetml/2006/main" count="26" uniqueCount="26">
  <si>
    <t>%</t>
  </si>
  <si>
    <t>PE</t>
  </si>
  <si>
    <t>NS</t>
  </si>
  <si>
    <t>ON</t>
  </si>
  <si>
    <t>NB</t>
  </si>
  <si>
    <t>QC</t>
  </si>
  <si>
    <t>MB</t>
  </si>
  <si>
    <t>SK</t>
  </si>
  <si>
    <t>AB</t>
  </si>
  <si>
    <t>BC</t>
  </si>
  <si>
    <t>NL</t>
  </si>
  <si>
    <t>Evolution of the National Market Sharing Quota (MSQ) on August 1st</t>
  </si>
  <si>
    <t>millions of kg</t>
  </si>
  <si>
    <t>Aug 1, 2009</t>
  </si>
  <si>
    <t>Distribution of the National Market Sharing Quota (MSQ) on August 1st</t>
  </si>
  <si>
    <t>Source: Canadian Dairy Commission</t>
  </si>
  <si>
    <t>Provincial Shares of MSQ*</t>
  </si>
  <si>
    <t>Volume</t>
  </si>
  <si>
    <t>Prov</t>
  </si>
  <si>
    <t>Milk / Lait</t>
  </si>
  <si>
    <t>Year</t>
  </si>
  <si>
    <t>(million hl)</t>
  </si>
  <si>
    <t>BF</t>
  </si>
  <si>
    <t>Milk</t>
  </si>
  <si>
    <t>Eng - Title inside Graph #1</t>
  </si>
  <si>
    <t>*Base MSQ after sharing of markets.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</si>
</sst>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_(* #,##0.000_);_(* \(#,##0.000\);_(* &quot;-&quot;??_);_(@_)"/>
    <numFmt numFmtId="185" formatCode="_(* #,##0.0000_);_(* \(#,##0.0000\);_(* &quot;-&quot;??_);_(@_)"/>
    <numFmt numFmtId="186" formatCode="_(* #,##0.000_);_(* \(#,##0.000\);_(* &quot;-&quot;???_);_(@_)"/>
    <numFmt numFmtId="187" formatCode="0.000%"/>
    <numFmt numFmtId="188" formatCode="0.0"/>
    <numFmt numFmtId="189" formatCode="0.000"/>
    <numFmt numFmtId="190" formatCode="General_)"/>
    <numFmt numFmtId="191" formatCode="0.000000_)"/>
    <numFmt numFmtId="192" formatCode="#,##0.0_);\(#,##0.0\)"/>
    <numFmt numFmtId="193" formatCode="#,##0.000_);\(#,##0.000\)"/>
    <numFmt numFmtId="194" formatCode="0.00_)"/>
    <numFmt numFmtId="195" formatCode="#,##0.0000_);\(#,##0.0000\)"/>
  </numFmts>
  <fonts count="79">
    <font>
      <sz val="12"/>
      <name val="Arial"/>
      <family val="0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sz val="9"/>
      <color indexed="47"/>
      <name val="Calibri"/>
      <family val="2"/>
    </font>
    <font>
      <b/>
      <sz val="9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4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47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Garamond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47"/>
      <name val="Arial"/>
      <family val="2"/>
    </font>
    <font>
      <b/>
      <sz val="9"/>
      <color indexed="47"/>
      <name val="Arial"/>
      <family val="2"/>
    </font>
    <font>
      <sz val="9"/>
      <color indexed="47"/>
      <name val="Arial"/>
      <family val="2"/>
    </font>
    <font>
      <b/>
      <sz val="11"/>
      <color indexed="47"/>
      <name val="Calibri"/>
      <family val="2"/>
    </font>
    <font>
      <b/>
      <sz val="9"/>
      <color indexed="47"/>
      <name val="Calibri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8"/>
      <color indexed="47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Garamond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1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horizontal="centerContinuous" vertical="top"/>
    </xf>
    <xf numFmtId="0" fontId="9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14" fontId="10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8" fillId="0" borderId="0" xfId="0" applyFont="1" applyFill="1" applyAlignment="1" applyProtection="1">
      <alignment horizontal="centerContinuous"/>
      <protection/>
    </xf>
    <xf numFmtId="0" fontId="69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vertical="top"/>
    </xf>
    <xf numFmtId="0" fontId="70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right"/>
    </xf>
    <xf numFmtId="0" fontId="55" fillId="0" borderId="0" xfId="0" applyFont="1" applyFill="1" applyBorder="1" applyAlignment="1" quotePrefix="1">
      <alignment horizontal="right"/>
    </xf>
    <xf numFmtId="0" fontId="71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49" fontId="75" fillId="0" borderId="10" xfId="0" applyNumberFormat="1" applyFont="1" applyFill="1" applyBorder="1" applyAlignment="1" applyProtection="1">
      <alignment horizontal="center"/>
      <protection/>
    </xf>
    <xf numFmtId="37" fontId="75" fillId="0" borderId="10" xfId="0" applyNumberFormat="1" applyFont="1" applyFill="1" applyBorder="1" applyAlignment="1" applyProtection="1">
      <alignment horizontal="center"/>
      <protection/>
    </xf>
    <xf numFmtId="37" fontId="75" fillId="0" borderId="12" xfId="0" applyNumberFormat="1" applyFont="1" applyFill="1" applyBorder="1" applyAlignment="1" applyProtection="1">
      <alignment horizontal="center"/>
      <protection/>
    </xf>
    <xf numFmtId="0" fontId="75" fillId="0" borderId="13" xfId="0" applyFont="1" applyFill="1" applyBorder="1" applyAlignment="1">
      <alignment horizontal="center"/>
    </xf>
    <xf numFmtId="49" fontId="71" fillId="0" borderId="10" xfId="0" applyNumberFormat="1" applyFont="1" applyFill="1" applyBorder="1" applyAlignment="1" applyProtection="1">
      <alignment horizontal="center"/>
      <protection/>
    </xf>
    <xf numFmtId="37" fontId="72" fillId="0" borderId="10" xfId="0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>
      <alignment horizontal="center"/>
    </xf>
    <xf numFmtId="180" fontId="71" fillId="0" borderId="10" xfId="57" applyNumberFormat="1" applyFont="1" applyFill="1" applyBorder="1" applyAlignment="1">
      <alignment horizontal="center"/>
    </xf>
    <xf numFmtId="191" fontId="52" fillId="0" borderId="10" xfId="0" applyNumberFormat="1" applyFont="1" applyFill="1" applyBorder="1" applyAlignment="1" applyProtection="1">
      <alignment/>
      <protection/>
    </xf>
    <xf numFmtId="189" fontId="71" fillId="0" borderId="10" xfId="57" applyNumberFormat="1" applyFont="1" applyFill="1" applyBorder="1" applyAlignment="1">
      <alignment horizontal="center"/>
    </xf>
    <xf numFmtId="0" fontId="70" fillId="0" borderId="0" xfId="0" applyFont="1" applyFill="1" applyAlignment="1" applyProtection="1">
      <alignment/>
      <protection/>
    </xf>
    <xf numFmtId="49" fontId="71" fillId="0" borderId="14" xfId="0" applyNumberFormat="1" applyFont="1" applyFill="1" applyBorder="1" applyAlignment="1" applyProtection="1">
      <alignment horizontal="center"/>
      <protection/>
    </xf>
    <xf numFmtId="37" fontId="72" fillId="0" borderId="12" xfId="0" applyNumberFormat="1" applyFont="1" applyFill="1" applyBorder="1" applyAlignment="1" applyProtection="1">
      <alignment/>
      <protection/>
    </xf>
    <xf numFmtId="37" fontId="72" fillId="0" borderId="0" xfId="0" applyNumberFormat="1" applyFont="1" applyFill="1" applyBorder="1" applyAlignment="1" applyProtection="1">
      <alignment/>
      <protection/>
    </xf>
    <xf numFmtId="0" fontId="77" fillId="0" borderId="0" xfId="0" applyFont="1" applyFill="1" applyAlignment="1">
      <alignment horizontal="center"/>
    </xf>
    <xf numFmtId="10" fontId="71" fillId="0" borderId="10" xfId="0" applyNumberFormat="1" applyFont="1" applyFill="1" applyBorder="1" applyAlignment="1">
      <alignment horizontal="center"/>
    </xf>
    <xf numFmtId="189" fontId="71" fillId="0" borderId="10" xfId="0" applyNumberFormat="1" applyFont="1" applyFill="1" applyBorder="1" applyAlignment="1">
      <alignment/>
    </xf>
    <xf numFmtId="49" fontId="72" fillId="0" borderId="14" xfId="0" applyNumberFormat="1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center"/>
    </xf>
    <xf numFmtId="49" fontId="72" fillId="0" borderId="15" xfId="0" applyNumberFormat="1" applyFont="1" applyFill="1" applyBorder="1" applyAlignment="1" applyProtection="1">
      <alignment/>
      <protection/>
    </xf>
    <xf numFmtId="37" fontId="72" fillId="0" borderId="16" xfId="0" applyNumberFormat="1" applyFont="1" applyFill="1" applyBorder="1" applyAlignment="1" applyProtection="1">
      <alignment/>
      <protection/>
    </xf>
    <xf numFmtId="0" fontId="70" fillId="0" borderId="0" xfId="0" applyFont="1" applyFill="1" applyBorder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D2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B2B2B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FFFF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175"/>
          <c:w val="0.865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msq_prov!$J$28:$J$37</c:f>
              <c:numCache/>
            </c:numRef>
          </c:cat>
          <c:val>
            <c:numRef>
              <c:f>msq_prov!$K$28:$K$37</c:f>
              <c:numCache/>
            </c:numRef>
          </c:val>
        </c:ser>
        <c:overlap val="20"/>
        <c:gapWidth val="90"/>
        <c:axId val="22144912"/>
        <c:axId val="65086481"/>
      </c:bar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B2B2B2"/>
            </a:solidFill>
          </a:ln>
        </c:spPr>
        <c:crossAx val="65086481"/>
        <c:crosses val="autoZero"/>
        <c:auto val="1"/>
        <c:lblOffset val="100"/>
        <c:tickLblSkip val="1"/>
        <c:noMultiLvlLbl val="0"/>
      </c:catAx>
      <c:valAx>
        <c:axId val="65086481"/>
        <c:scaling>
          <c:orientation val="minMax"/>
          <c:max val="22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'000 kg of b.f.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B2B2B2"/>
            </a:solidFill>
          </a:ln>
        </c:spPr>
        <c:crossAx val="22144912"/>
        <c:crossesAt val="1"/>
        <c:crossBetween val="between"/>
        <c:dispUnits/>
        <c:majorUnit val="4000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tx>
            <c:v>Data A</c:v>
          </c:tx>
          <c:spPr>
            <a:solidFill>
              <a:srgbClr val="EAEAEA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E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Quebec/Québec
46.7%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P.E.I/I.-P.-É</c:v>
              </c:pt>
              <c:pt idx="1">
                <c:v>N.S/N.-É</c:v>
              </c:pt>
              <c:pt idx="2">
                <c:v>Ontario</c:v>
              </c:pt>
              <c:pt idx="3">
                <c:v>N.B/N.-B.</c:v>
              </c:pt>
              <c:pt idx="4">
                <c:v>Quebec/Québec</c:v>
              </c:pt>
              <c:pt idx="5">
                <c:v>Manitoba</c:v>
              </c:pt>
              <c:pt idx="6">
                <c:v>Saskatchewan</c:v>
              </c:pt>
              <c:pt idx="7">
                <c:v>Alberta</c:v>
              </c:pt>
              <c:pt idx="8">
                <c:v>B.C./C.-B.</c:v>
              </c:pt>
            </c:strLit>
          </c:cat>
          <c:val>
            <c:numLit>
              <c:ptCount val="9"/>
              <c:pt idx="0">
                <c:v>0.018</c:v>
              </c:pt>
              <c:pt idx="1">
                <c:v>0.013</c:v>
              </c:pt>
              <c:pt idx="2">
                <c:v>0.314</c:v>
              </c:pt>
              <c:pt idx="3">
                <c:v>0.013</c:v>
              </c:pt>
              <c:pt idx="4">
                <c:v>0.467</c:v>
              </c:pt>
              <c:pt idx="5">
                <c:v>0.035</c:v>
              </c:pt>
              <c:pt idx="6">
                <c:v>0.027</c:v>
              </c:pt>
              <c:pt idx="7">
                <c:v>0.063</c:v>
              </c:pt>
              <c:pt idx="8">
                <c:v>0.051</c:v>
              </c:pt>
            </c:numLit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30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E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On Aug. 1st, 1997/ au  1er août 1997  </c:v>
              </c:pt>
              <c:pt idx="2">
                <c:v>On Aug. 1st, 1998/ au 1er août 1998</c:v>
              </c:pt>
              <c:pt idx="4">
                <c:v>On Aug. 1st, 1999/ au 1er août 1999</c:v>
              </c:pt>
              <c:pt idx="6">
                <c:v>On Aug. 1st, 2000/ au 1er août 2000        </c:v>
              </c:pt>
              <c:pt idx="8">
                <c:v>On Nov. 1st, 2000/ au 1er nov. 2000         </c:v>
              </c:pt>
            </c:strLit>
          </c:cat>
          <c:val>
            <c:numLit>
              <c:ptCount val="9"/>
              <c:pt idx="0">
                <c:v>154424</c:v>
              </c:pt>
              <c:pt idx="2">
                <c:v>161014</c:v>
              </c:pt>
              <c:pt idx="4">
                <c:v>161014</c:v>
              </c:pt>
              <c:pt idx="6">
                <c:v>162939</c:v>
              </c:pt>
              <c:pt idx="8">
                <c:v>168642</c:v>
              </c:pt>
            </c:numLit>
          </c:val>
          <c:shape val="box"/>
        </c:ser>
        <c:gapWidth val="30"/>
        <c:gapDepth val="10"/>
        <c:shape val="box"/>
        <c:axId val="48907418"/>
        <c:axId val="37513579"/>
      </c:bar3DChart>
      <c:cat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13579"/>
        <c:crosses val="autoZero"/>
        <c:auto val="1"/>
        <c:lblOffset val="100"/>
        <c:tickLblSkip val="9"/>
        <c:noMultiLvlLbl val="0"/>
      </c:catAx>
      <c:valAx>
        <c:axId val="37513579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'000 kg of b.f./ kg de m.g.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DDDDDD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07418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DDDDDD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B2B2B2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B2B2B2"/>
          </a:solidFill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Total: 205,680,000 Kg of BF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875"/>
          <c:y val="0.16875"/>
          <c:w val="0.84075"/>
          <c:h val="0.7475"/>
        </c:manualLayout>
      </c:layout>
      <c:pie3DChart>
        <c:varyColors val="1"/>
        <c:ser>
          <c:idx val="0"/>
          <c:order val="0"/>
          <c:tx>
            <c:strRef>
              <c:f>msq_prov!$K$25</c:f>
              <c:strCache>
                <c:ptCount val="1"/>
                <c:pt idx="0">
                  <c:v>Total: 205,680 Kg of BF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2B2B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9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C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DDD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D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msq_prov!$M$28:$M$37</c:f>
              <c:strCache/>
            </c:strRef>
          </c:cat>
          <c:val>
            <c:numRef>
              <c:f>msq_prov!$N$28:$N$37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38100</xdr:rowOff>
    </xdr:from>
    <xdr:to>
      <xdr:col>7</xdr:col>
      <xdr:colOff>628650</xdr:colOff>
      <xdr:row>40</xdr:row>
      <xdr:rowOff>133350</xdr:rowOff>
    </xdr:to>
    <xdr:graphicFrame>
      <xdr:nvGraphicFramePr>
        <xdr:cNvPr id="1" name="Chart 4"/>
        <xdr:cNvGraphicFramePr/>
      </xdr:nvGraphicFramePr>
      <xdr:xfrm>
        <a:off x="9525" y="5743575"/>
        <a:ext cx="6743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47625</xdr:colOff>
      <xdr:row>44</xdr:row>
      <xdr:rowOff>0</xdr:rowOff>
    </xdr:from>
    <xdr:to>
      <xdr:col>7</xdr:col>
      <xdr:colOff>638175</xdr:colOff>
      <xdr:row>44</xdr:row>
      <xdr:rowOff>0</xdr:rowOff>
    </xdr:to>
    <xdr:graphicFrame>
      <xdr:nvGraphicFramePr>
        <xdr:cNvPr id="2" name="Chart 13"/>
        <xdr:cNvGraphicFramePr/>
      </xdr:nvGraphicFramePr>
      <xdr:xfrm>
        <a:off x="47625" y="9058275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19050</xdr:colOff>
      <xdr:row>44</xdr:row>
      <xdr:rowOff>0</xdr:rowOff>
    </xdr:from>
    <xdr:to>
      <xdr:col>7</xdr:col>
      <xdr:colOff>638175</xdr:colOff>
      <xdr:row>44</xdr:row>
      <xdr:rowOff>0</xdr:rowOff>
    </xdr:to>
    <xdr:graphicFrame>
      <xdr:nvGraphicFramePr>
        <xdr:cNvPr id="3" name="Chart 15"/>
        <xdr:cNvGraphicFramePr/>
      </xdr:nvGraphicFramePr>
      <xdr:xfrm>
        <a:off x="19050" y="9058275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571500</xdr:colOff>
      <xdr:row>4</xdr:row>
      <xdr:rowOff>95250</xdr:rowOff>
    </xdr:from>
    <xdr:to>
      <xdr:col>7</xdr:col>
      <xdr:colOff>190500</xdr:colOff>
      <xdr:row>24</xdr:row>
      <xdr:rowOff>314325</xdr:rowOff>
    </xdr:to>
    <xdr:graphicFrame>
      <xdr:nvGraphicFramePr>
        <xdr:cNvPr id="4" name="Chart 9"/>
        <xdr:cNvGraphicFramePr/>
      </xdr:nvGraphicFramePr>
      <xdr:xfrm>
        <a:off x="571500" y="904875"/>
        <a:ext cx="57435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0"/>
  <sheetViews>
    <sheetView tabSelected="1" defaultGridColor="0" view="pageLayout" zoomScaleSheetLayoutView="75" colorId="22" workbookViewId="0" topLeftCell="A3">
      <selection activeCell="G5" sqref="G5"/>
    </sheetView>
  </sheetViews>
  <sheetFormatPr defaultColWidth="9.77734375" defaultRowHeight="15"/>
  <cols>
    <col min="1" max="1" width="7.77734375" style="4" customWidth="1"/>
    <col min="2" max="3" width="9.77734375" style="4" customWidth="1"/>
    <col min="4" max="5" width="11.77734375" style="4" customWidth="1"/>
    <col min="6" max="6" width="9.77734375" style="4" customWidth="1"/>
    <col min="7" max="7" width="10.77734375" style="4" customWidth="1"/>
    <col min="8" max="8" width="7.4453125" style="4" customWidth="1"/>
    <col min="9" max="9" width="9.77734375" style="32" customWidth="1"/>
    <col min="10" max="10" width="10.88671875" style="32" customWidth="1"/>
    <col min="11" max="11" width="16.21484375" style="32" customWidth="1"/>
    <col min="12" max="12" width="2.77734375" style="32" customWidth="1"/>
    <col min="13" max="13" width="7.6640625" style="32" customWidth="1"/>
    <col min="14" max="14" width="9.4453125" style="32" customWidth="1"/>
    <col min="15" max="15" width="11.10546875" style="33" customWidth="1"/>
    <col min="16" max="16" width="9.77734375" style="32" customWidth="1"/>
    <col min="17" max="16384" width="9.77734375" style="4" customWidth="1"/>
  </cols>
  <sheetData>
    <row r="1" spans="1:8" ht="19.5" customHeight="1">
      <c r="A1" s="23" t="str">
        <f>CONCATENATE("CANADA ",TEXT(J37,"####"))</f>
        <v>CANADA 2015</v>
      </c>
      <c r="B1" s="6"/>
      <c r="C1" s="6"/>
      <c r="D1" s="6"/>
      <c r="E1" s="6"/>
      <c r="F1" s="6"/>
      <c r="G1" s="6"/>
      <c r="H1" s="6"/>
    </row>
    <row r="2" spans="1:16" s="5" customFormat="1" ht="5.25" customHeight="1">
      <c r="A2" s="7"/>
      <c r="B2" s="8"/>
      <c r="C2" s="8"/>
      <c r="D2" s="8"/>
      <c r="E2" s="8"/>
      <c r="F2" s="8"/>
      <c r="G2" s="8"/>
      <c r="H2" s="8"/>
      <c r="I2" s="34"/>
      <c r="J2" s="34"/>
      <c r="K2" s="34"/>
      <c r="L2" s="34"/>
      <c r="M2" s="34"/>
      <c r="N2" s="34"/>
      <c r="O2" s="35"/>
      <c r="P2" s="34"/>
    </row>
    <row r="3" spans="1:8" ht="24" customHeight="1">
      <c r="A3" s="27" t="s">
        <v>14</v>
      </c>
      <c r="B3" s="28"/>
      <c r="C3" s="28"/>
      <c r="D3" s="28"/>
      <c r="E3" s="28"/>
      <c r="F3" s="28"/>
      <c r="G3" s="28"/>
      <c r="H3" s="28"/>
    </row>
    <row r="4" spans="1:8" ht="15">
      <c r="A4" s="29"/>
      <c r="B4" s="28"/>
      <c r="C4" s="28"/>
      <c r="D4" s="28"/>
      <c r="E4" s="28"/>
      <c r="F4" s="28"/>
      <c r="G4" s="28"/>
      <c r="H4" s="28"/>
    </row>
    <row r="5" ht="13.5" customHeight="1"/>
    <row r="23" spans="13:14" ht="13.5" customHeight="1">
      <c r="M23" s="36"/>
      <c r="N23" s="37" t="s">
        <v>13</v>
      </c>
    </row>
    <row r="24" spans="13:14" ht="7.5" customHeight="1">
      <c r="M24" s="36"/>
      <c r="N24" s="37"/>
    </row>
    <row r="25" spans="10:17" ht="38.25" customHeight="1">
      <c r="J25" s="38" t="s">
        <v>24</v>
      </c>
      <c r="K25" s="39" t="str">
        <f>CONCATENATE("Total: ",TEXT(K37,"#,###")," Kg of BF")</f>
        <v>Total: 205,680 Kg of BF</v>
      </c>
      <c r="L25" s="40"/>
      <c r="M25" s="41" t="s">
        <v>16</v>
      </c>
      <c r="O25" s="42"/>
      <c r="P25" s="42"/>
      <c r="Q25" s="30"/>
    </row>
    <row r="26" spans="1:17" ht="20.25" customHeight="1">
      <c r="A26" s="70" t="s">
        <v>11</v>
      </c>
      <c r="B26" s="70"/>
      <c r="C26" s="70"/>
      <c r="D26" s="70"/>
      <c r="E26" s="70"/>
      <c r="F26" s="70"/>
      <c r="G26" s="70"/>
      <c r="H26" s="70"/>
      <c r="J26" s="43"/>
      <c r="K26" s="43"/>
      <c r="L26" s="43"/>
      <c r="M26" s="43"/>
      <c r="N26" s="44"/>
      <c r="O26" s="44" t="s">
        <v>22</v>
      </c>
      <c r="P26" s="44" t="s">
        <v>23</v>
      </c>
      <c r="Q26" s="30" t="s">
        <v>19</v>
      </c>
    </row>
    <row r="27" spans="1:17" s="10" customFormat="1" ht="18" customHeight="1">
      <c r="A27" s="70"/>
      <c r="B27" s="70"/>
      <c r="C27" s="70"/>
      <c r="D27" s="70"/>
      <c r="E27" s="70"/>
      <c r="F27" s="70"/>
      <c r="G27" s="70"/>
      <c r="H27" s="70"/>
      <c r="I27" s="45"/>
      <c r="J27" s="46" t="s">
        <v>20</v>
      </c>
      <c r="K27" s="47" t="s">
        <v>17</v>
      </c>
      <c r="L27" s="48"/>
      <c r="M27" s="49" t="s">
        <v>18</v>
      </c>
      <c r="N27" s="49" t="s">
        <v>0</v>
      </c>
      <c r="O27" s="49" t="s">
        <v>12</v>
      </c>
      <c r="P27" s="49" t="s">
        <v>21</v>
      </c>
      <c r="Q27" s="31"/>
    </row>
    <row r="28" spans="1:18" ht="19.5" customHeight="1">
      <c r="A28" s="9" t="str">
        <f>CONCATENATE(TEXT(J28,"####")," - ",TEXT(J37,"####"))</f>
        <v>2006 - 2015</v>
      </c>
      <c r="B28" s="9"/>
      <c r="C28" s="11"/>
      <c r="D28" s="11"/>
      <c r="E28" s="11"/>
      <c r="F28" s="11"/>
      <c r="G28" s="11"/>
      <c r="H28" s="11"/>
      <c r="J28" s="50">
        <v>2006</v>
      </c>
      <c r="K28" s="51">
        <v>173304.77900000004</v>
      </c>
      <c r="L28" s="51"/>
      <c r="M28" s="52" t="s">
        <v>10</v>
      </c>
      <c r="N28" s="53">
        <f aca="true" t="shared" si="0" ref="N28:N37">SUM(O28/O$38)</f>
        <v>0.0021737747957993</v>
      </c>
      <c r="O28" s="54">
        <v>0.447102</v>
      </c>
      <c r="P28" s="55">
        <f aca="true" t="shared" si="1" ref="P28:P37">O28/3.6</f>
        <v>0.124195</v>
      </c>
      <c r="Q28" s="24"/>
      <c r="R28" s="3"/>
    </row>
    <row r="29" spans="1:20" ht="16.5" customHeight="1">
      <c r="A29" s="12"/>
      <c r="B29" s="12"/>
      <c r="C29" s="12"/>
      <c r="D29" s="12"/>
      <c r="E29" s="12"/>
      <c r="F29" s="12"/>
      <c r="G29" s="12"/>
      <c r="H29" s="12"/>
      <c r="I29" s="56"/>
      <c r="J29" s="50">
        <v>2007</v>
      </c>
      <c r="K29" s="51">
        <v>181580.996</v>
      </c>
      <c r="L29" s="51"/>
      <c r="M29" s="52" t="s">
        <v>1</v>
      </c>
      <c r="N29" s="53">
        <f t="shared" si="0"/>
        <v>0.015547549591598599</v>
      </c>
      <c r="O29" s="54">
        <v>3.19782</v>
      </c>
      <c r="P29" s="55">
        <f t="shared" si="1"/>
        <v>0.8882833333333333</v>
      </c>
      <c r="Q29" s="24"/>
      <c r="R29" s="3"/>
      <c r="S29" s="13"/>
      <c r="T29" s="14"/>
    </row>
    <row r="30" spans="1:20" ht="16.5" customHeight="1">
      <c r="A30" s="12"/>
      <c r="B30" s="12"/>
      <c r="C30" s="12"/>
      <c r="D30" s="12"/>
      <c r="E30" s="12"/>
      <c r="F30" s="12"/>
      <c r="G30" s="12"/>
      <c r="H30" s="12"/>
      <c r="I30" s="56"/>
      <c r="J30" s="50">
        <v>2008</v>
      </c>
      <c r="K30" s="51">
        <v>181516.317</v>
      </c>
      <c r="L30" s="51"/>
      <c r="M30" s="52" t="s">
        <v>2</v>
      </c>
      <c r="N30" s="53">
        <f t="shared" si="0"/>
        <v>0.015158945935433682</v>
      </c>
      <c r="O30" s="54">
        <v>3.117892</v>
      </c>
      <c r="P30" s="55">
        <f t="shared" si="1"/>
        <v>0.8660811111111111</v>
      </c>
      <c r="Q30" s="24"/>
      <c r="R30" s="3"/>
      <c r="S30" s="13"/>
      <c r="T30" s="14"/>
    </row>
    <row r="31" spans="1:20" ht="18" customHeight="1">
      <c r="A31" s="12"/>
      <c r="B31" s="12"/>
      <c r="C31" s="12"/>
      <c r="D31" s="12"/>
      <c r="E31" s="12"/>
      <c r="F31" s="12"/>
      <c r="G31" s="12"/>
      <c r="H31" s="12"/>
      <c r="I31" s="56"/>
      <c r="J31" s="50">
        <v>2009</v>
      </c>
      <c r="K31" s="51">
        <v>179041.603</v>
      </c>
      <c r="L31" s="51"/>
      <c r="M31" s="52" t="s">
        <v>4</v>
      </c>
      <c r="N31" s="53">
        <f t="shared" si="0"/>
        <v>0.012366681252430959</v>
      </c>
      <c r="O31" s="54">
        <v>2.543579</v>
      </c>
      <c r="P31" s="55">
        <f t="shared" si="1"/>
        <v>0.7065497222222221</v>
      </c>
      <c r="Q31" s="24"/>
      <c r="R31" s="3"/>
      <c r="S31" s="13"/>
      <c r="T31" s="14"/>
    </row>
    <row r="32" spans="1:20" ht="18" customHeight="1">
      <c r="A32" s="12"/>
      <c r="B32" s="12"/>
      <c r="C32" s="12"/>
      <c r="D32" s="12"/>
      <c r="E32" s="12"/>
      <c r="F32" s="12"/>
      <c r="G32" s="12"/>
      <c r="H32" s="12"/>
      <c r="I32" s="56"/>
      <c r="J32" s="50">
        <v>2010</v>
      </c>
      <c r="K32" s="51">
        <v>183280.46100000004</v>
      </c>
      <c r="L32" s="51"/>
      <c r="M32" s="52" t="s">
        <v>5</v>
      </c>
      <c r="N32" s="53">
        <f t="shared" si="0"/>
        <v>0.423809840528977</v>
      </c>
      <c r="O32" s="54">
        <v>87.169208</v>
      </c>
      <c r="P32" s="55">
        <f t="shared" si="1"/>
        <v>24.213668888888886</v>
      </c>
      <c r="Q32" s="24"/>
      <c r="R32" s="3"/>
      <c r="S32" s="13"/>
      <c r="T32" s="14"/>
    </row>
    <row r="33" spans="1:20" ht="18" customHeight="1">
      <c r="A33" s="12"/>
      <c r="B33" s="12"/>
      <c r="C33" s="12"/>
      <c r="D33" s="12"/>
      <c r="E33" s="12"/>
      <c r="F33" s="12"/>
      <c r="G33" s="12"/>
      <c r="H33" s="12"/>
      <c r="I33" s="56"/>
      <c r="J33" s="50">
        <v>2011</v>
      </c>
      <c r="K33" s="51">
        <v>189699.99899999995</v>
      </c>
      <c r="L33" s="51"/>
      <c r="M33" s="52" t="s">
        <v>3</v>
      </c>
      <c r="N33" s="53">
        <f t="shared" si="0"/>
        <v>0.32529552703228315</v>
      </c>
      <c r="O33" s="54">
        <v>66.906784</v>
      </c>
      <c r="P33" s="55">
        <f t="shared" si="1"/>
        <v>18.58521777777778</v>
      </c>
      <c r="Q33" s="24"/>
      <c r="R33" s="3"/>
      <c r="S33" s="13"/>
      <c r="T33" s="14"/>
    </row>
    <row r="34" spans="1:20" ht="18" customHeight="1">
      <c r="A34" s="12"/>
      <c r="B34" s="12"/>
      <c r="C34" s="12"/>
      <c r="D34" s="12"/>
      <c r="E34" s="12"/>
      <c r="F34" s="12"/>
      <c r="G34" s="12"/>
      <c r="H34" s="12"/>
      <c r="I34" s="56"/>
      <c r="J34" s="50">
        <v>2012</v>
      </c>
      <c r="K34" s="51">
        <v>187630</v>
      </c>
      <c r="L34" s="51"/>
      <c r="M34" s="52" t="s">
        <v>6</v>
      </c>
      <c r="N34" s="53">
        <f t="shared" si="0"/>
        <v>0.037545517308440295</v>
      </c>
      <c r="O34" s="54">
        <v>7.722362</v>
      </c>
      <c r="P34" s="55">
        <f t="shared" si="1"/>
        <v>2.1451005555555556</v>
      </c>
      <c r="Q34" s="24"/>
      <c r="R34" s="3"/>
      <c r="S34" s="13"/>
      <c r="T34" s="14"/>
    </row>
    <row r="35" spans="1:20" ht="18" customHeight="1">
      <c r="A35" s="12"/>
      <c r="B35" s="12"/>
      <c r="C35" s="12"/>
      <c r="D35" s="12"/>
      <c r="E35" s="12"/>
      <c r="F35" s="12"/>
      <c r="G35" s="12"/>
      <c r="H35" s="12"/>
      <c r="I35" s="56"/>
      <c r="J35" s="50">
        <v>2013</v>
      </c>
      <c r="K35" s="51">
        <v>189512.10000000003</v>
      </c>
      <c r="L35" s="51"/>
      <c r="M35" s="52" t="s">
        <v>7</v>
      </c>
      <c r="N35" s="53">
        <f t="shared" si="0"/>
        <v>0.0266484490470634</v>
      </c>
      <c r="O35" s="54">
        <v>5.481053</v>
      </c>
      <c r="P35" s="55">
        <f t="shared" si="1"/>
        <v>1.5225147222222222</v>
      </c>
      <c r="Q35" s="24"/>
      <c r="R35" s="3"/>
      <c r="S35" s="13"/>
      <c r="T35" s="14"/>
    </row>
    <row r="36" spans="1:20" ht="18" customHeight="1">
      <c r="A36" s="12"/>
      <c r="B36" s="12"/>
      <c r="C36" s="12"/>
      <c r="D36" s="12"/>
      <c r="E36" s="12"/>
      <c r="F36" s="12"/>
      <c r="G36" s="12"/>
      <c r="H36" s="12"/>
      <c r="I36" s="56"/>
      <c r="J36" s="50">
        <v>2014</v>
      </c>
      <c r="K36" s="51">
        <v>198701.00000000003</v>
      </c>
      <c r="L36" s="51"/>
      <c r="M36" s="52" t="s">
        <v>8</v>
      </c>
      <c r="N36" s="53">
        <f t="shared" si="0"/>
        <v>0.07327034227926876</v>
      </c>
      <c r="O36" s="54">
        <v>15.070244</v>
      </c>
      <c r="P36" s="55">
        <f t="shared" si="1"/>
        <v>4.186178888888889</v>
      </c>
      <c r="Q36" s="24"/>
      <c r="R36" s="3"/>
      <c r="S36" s="13"/>
      <c r="T36" s="14"/>
    </row>
    <row r="37" spans="1:20" ht="18" customHeight="1">
      <c r="A37" s="12"/>
      <c r="B37" s="12"/>
      <c r="C37" s="12"/>
      <c r="D37" s="12"/>
      <c r="E37" s="12"/>
      <c r="F37" s="12"/>
      <c r="G37" s="12"/>
      <c r="H37" s="12"/>
      <c r="I37" s="56"/>
      <c r="J37" s="50">
        <v>2015</v>
      </c>
      <c r="K37" s="51">
        <v>205680</v>
      </c>
      <c r="L37" s="51"/>
      <c r="M37" s="52" t="s">
        <v>9</v>
      </c>
      <c r="N37" s="53">
        <f t="shared" si="0"/>
        <v>0.06818337222870478</v>
      </c>
      <c r="O37" s="54">
        <v>14.023956</v>
      </c>
      <c r="P37" s="55">
        <f t="shared" si="1"/>
        <v>3.8955433333333334</v>
      </c>
      <c r="Q37" s="24"/>
      <c r="R37" s="3"/>
      <c r="S37" s="13"/>
      <c r="T37" s="14"/>
    </row>
    <row r="38" spans="9:20" ht="18" customHeight="1">
      <c r="I38" s="56"/>
      <c r="J38" s="57"/>
      <c r="K38" s="58"/>
      <c r="L38" s="59"/>
      <c r="M38" s="60"/>
      <c r="N38" s="61">
        <f>SUM(N28:N37)</f>
        <v>0.9999999999999999</v>
      </c>
      <c r="O38" s="62">
        <f>SUM(O28:O37)</f>
        <v>205.68</v>
      </c>
      <c r="P38" s="55">
        <f>SUM(P28:P37)</f>
        <v>57.13333333333333</v>
      </c>
      <c r="Q38" s="25"/>
      <c r="R38" s="13"/>
      <c r="S38" s="13"/>
      <c r="T38" s="13"/>
    </row>
    <row r="39" spans="9:20" ht="18" customHeight="1">
      <c r="I39" s="56"/>
      <c r="J39" s="63"/>
      <c r="K39" s="58"/>
      <c r="L39" s="59"/>
      <c r="M39" s="64" t="s">
        <v>25</v>
      </c>
      <c r="O39" s="32"/>
      <c r="P39" s="33"/>
      <c r="Q39" s="25"/>
      <c r="R39" s="13"/>
      <c r="S39" s="13"/>
      <c r="T39" s="14"/>
    </row>
    <row r="40" spans="10:17" ht="16.5" customHeight="1">
      <c r="J40" s="63"/>
      <c r="K40" s="58"/>
      <c r="L40" s="59"/>
      <c r="O40" s="65"/>
      <c r="P40" s="66"/>
      <c r="Q40" s="26"/>
    </row>
    <row r="41" spans="10:11" ht="12" customHeight="1">
      <c r="J41" s="63"/>
      <c r="K41" s="58"/>
    </row>
    <row r="42" spans="1:17" ht="15" customHeight="1">
      <c r="A42" s="15" t="s">
        <v>15</v>
      </c>
      <c r="B42" s="15"/>
      <c r="C42" s="15"/>
      <c r="D42" s="15"/>
      <c r="E42" s="15"/>
      <c r="F42" s="15"/>
      <c r="G42" s="15"/>
      <c r="H42" s="16"/>
      <c r="J42" s="67"/>
      <c r="K42" s="68"/>
      <c r="L42" s="65"/>
      <c r="M42" s="65"/>
      <c r="Q42" s="15"/>
    </row>
    <row r="43" spans="1:11" ht="12" customHeight="1">
      <c r="A43" s="17"/>
      <c r="J43" s="67"/>
      <c r="K43" s="68"/>
    </row>
    <row r="44" spans="1:17" s="15" customFormat="1" ht="13.5" customHeight="1">
      <c r="A44" s="2"/>
      <c r="B44" s="1"/>
      <c r="C44" s="18"/>
      <c r="D44" s="4"/>
      <c r="E44" s="19"/>
      <c r="F44" s="4"/>
      <c r="G44" s="4"/>
      <c r="H44" s="4"/>
      <c r="I44" s="65"/>
      <c r="J44" s="67"/>
      <c r="K44" s="68"/>
      <c r="L44" s="32"/>
      <c r="M44" s="32"/>
      <c r="N44" s="34"/>
      <c r="O44" s="35"/>
      <c r="P44" s="34"/>
      <c r="Q44" s="4"/>
    </row>
    <row r="45" spans="1:11" ht="13.5" customHeight="1">
      <c r="A45" s="19"/>
      <c r="B45" s="19"/>
      <c r="C45" s="19"/>
      <c r="D45" s="19"/>
      <c r="E45" s="19"/>
      <c r="F45" s="19"/>
      <c r="G45" s="19"/>
      <c r="H45" s="20"/>
      <c r="J45" s="67"/>
      <c r="K45" s="68"/>
    </row>
    <row r="46" spans="1:17" ht="13.5" customHeight="1">
      <c r="A46" s="19"/>
      <c r="B46" s="19"/>
      <c r="C46" s="19"/>
      <c r="E46" s="19"/>
      <c r="F46" s="19"/>
      <c r="G46" s="19"/>
      <c r="H46" s="19"/>
      <c r="J46" s="67"/>
      <c r="K46" s="68"/>
      <c r="Q46" s="5"/>
    </row>
    <row r="47" spans="9:11" ht="15" customHeight="1">
      <c r="I47" s="69"/>
      <c r="J47" s="67"/>
      <c r="K47" s="68"/>
    </row>
    <row r="48" spans="9:11" ht="15">
      <c r="I48" s="69"/>
      <c r="J48" s="67"/>
      <c r="K48" s="68"/>
    </row>
    <row r="49" spans="4:11" ht="13.5" customHeight="1">
      <c r="D49" s="12"/>
      <c r="J49" s="67"/>
      <c r="K49" s="68"/>
    </row>
    <row r="50" spans="1:11" ht="21">
      <c r="A50" s="21"/>
      <c r="B50" s="12"/>
      <c r="C50" s="12"/>
      <c r="E50" s="12"/>
      <c r="F50" s="12"/>
      <c r="G50" s="12"/>
      <c r="H50" s="22"/>
      <c r="J50" s="67"/>
      <c r="K50" s="68"/>
    </row>
    <row r="52" ht="19.5" customHeight="1"/>
  </sheetData>
  <sheetProtection/>
  <mergeCells count="1">
    <mergeCell ref="A26:H27"/>
  </mergeCells>
  <printOptions horizontalCentered="1" verticalCentered="1"/>
  <pageMargins left="0.5" right="0.5" top="0.5" bottom="0.5" header="0.2" footer="0.2"/>
  <pageSetup horizontalDpi="600" verticalDpi="600" orientation="portrait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AGRICULTURE &amp; AGRI-FOOD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Marylène Gagné</dc:creator>
  <cp:keywords/>
  <dc:description/>
  <cp:lastModifiedBy>Potvin, Roxanne</cp:lastModifiedBy>
  <cp:lastPrinted>2016-02-16T18:39:56Z</cp:lastPrinted>
  <dcterms:created xsi:type="dcterms:W3CDTF">1999-06-15T19:02:01Z</dcterms:created>
  <dcterms:modified xsi:type="dcterms:W3CDTF">2016-02-16T18:39:57Z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-635482681</vt:i4>
  </property>
  <property fmtid="{D5CDD505-2E9C-101B-9397-08002B2CF9AE}" pid="3" name="_EmailSubject">
    <vt:lpwstr>Tableaux</vt:lpwstr>
  </property>
  <property fmtid="{D5CDD505-2E9C-101B-9397-08002B2CF9AE}" pid="4" name="_AuthorEmail">
    <vt:lpwstr>Carole.Cyr@AGR.GC.CA</vt:lpwstr>
  </property>
  <property fmtid="{D5CDD505-2E9C-101B-9397-08002B2CF9AE}" pid="5" name="_AuthorEmailDisplayName">
    <vt:lpwstr>Cyr, Carole</vt:lpwstr>
  </property>
  <property fmtid="{D5CDD505-2E9C-101B-9397-08002B2CF9AE}" pid="6" name="_PreviousAdHocReviewCycleID">
    <vt:i4>-339821415</vt:i4>
  </property>
  <property fmtid="{D5CDD505-2E9C-101B-9397-08002B2CF9AE}" pid="7" name="_ReviewingToolsShownOnce">
    <vt:lpwstr/>
  </property>
</Properties>
</file>